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250" windowHeight="11070" activeTab="0"/>
  </bookViews>
  <sheets>
    <sheet name="Форма № 2-г за 2019г." sheetId="1" r:id="rId1"/>
  </sheets>
  <definedNames>
    <definedName name="_xlnm.Print_Area" localSheetId="0">'Форма № 2-г за 2019г.'!$A$1:$L$23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<sst xmlns="http://schemas.openxmlformats.org/spreadsheetml/2006/main" count="41" uniqueCount="30">
  <si>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</si>
  <si>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</si>
  <si>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</si>
  <si>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</si>
  <si>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</si>
  <si>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</si>
  <si>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</si>
  <si>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</si>
  <si>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</si>
  <si>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</si>
  <si>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</si>
  <si>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</si>
  <si>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</si>
  <si>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</si>
  <si>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</si>
  <si>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</si>
  <si>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</si>
  <si>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</si>
  <si>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</si>
  <si>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</si>
  <si>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Генеральный директор</t>
  </si>
  <si>
    <t>млн. пасс.</t>
  </si>
  <si>
    <t>млн. пасс-км</t>
  </si>
  <si>
    <t>М.И. Жуков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</si>
  <si>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</si>
  <si>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прогноз 2021</t>
  </si>
  <si>
    <t xml:space="preserve">по   АО «Кубань Экспресс-Пригород»  за период с 01.01.2019 по 31.12.2019 </t>
  </si>
  <si>
    <t>факт 2019 год</t>
  </si>
  <si>
    <t>ожид.  2020 год</t>
  </si>
  <si>
    <t>прогноз 2022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</si>
</sst>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4BC72"/>
  </sheetPr>
  <dimension ref="A1:M24"/>
  <sheetViews>
    <sheetView tabSelected="1" zoomScaleSheetLayoutView="85" zoomScalePageLayoutView="0" workbookViewId="0" topLeftCell="A1">
      <selection activeCell="N11" sqref="N11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2:13" ht="15.75">
      <c r="L2" s="11" t="s">
        <v>19</v>
      </c>
      <c r="M2" s="8"/>
    </row>
    <row r="3" spans="1:12" ht="15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6" customHeight="1"/>
    <row r="6" spans="1:12" ht="20.25" customHeight="1">
      <c r="A6" s="17" t="s">
        <v>0</v>
      </c>
      <c r="B6" s="16" t="s">
        <v>1</v>
      </c>
      <c r="C6" s="16"/>
      <c r="D6" s="16"/>
      <c r="E6" s="16"/>
      <c r="F6" s="16"/>
      <c r="G6" s="16"/>
      <c r="H6" s="17" t="s">
        <v>2</v>
      </c>
      <c r="I6" s="16" t="s">
        <v>3</v>
      </c>
      <c r="J6" s="16"/>
      <c r="K6" s="16"/>
      <c r="L6" s="16"/>
    </row>
    <row r="7" spans="1:12" ht="38.25" customHeight="1">
      <c r="A7" s="17"/>
      <c r="B7" s="16"/>
      <c r="C7" s="16"/>
      <c r="D7" s="16"/>
      <c r="E7" s="16"/>
      <c r="F7" s="16"/>
      <c r="G7" s="16"/>
      <c r="H7" s="17"/>
      <c r="I7" s="21" t="s">
        <v>27</v>
      </c>
      <c r="J7" s="21" t="s">
        <v>28</v>
      </c>
      <c r="K7" s="21" t="s">
        <v>25</v>
      </c>
      <c r="L7" s="21" t="s">
        <v>29</v>
      </c>
    </row>
    <row r="8" spans="1:12" ht="15.75">
      <c r="A8" s="3">
        <v>1</v>
      </c>
      <c r="B8" s="20">
        <v>2</v>
      </c>
      <c r="C8" s="20"/>
      <c r="D8" s="20"/>
      <c r="E8" s="20"/>
      <c r="F8" s="20"/>
      <c r="G8" s="20"/>
      <c r="H8" s="3">
        <v>3</v>
      </c>
      <c r="I8" s="22">
        <v>4</v>
      </c>
      <c r="J8" s="22">
        <v>5</v>
      </c>
      <c r="K8" s="22">
        <v>6</v>
      </c>
      <c r="L8" s="22">
        <v>7</v>
      </c>
    </row>
    <row r="9" spans="1:12" ht="46.5" customHeight="1">
      <c r="A9" s="5" t="s">
        <v>4</v>
      </c>
      <c r="B9" s="14" t="s">
        <v>5</v>
      </c>
      <c r="C9" s="14"/>
      <c r="D9" s="14"/>
      <c r="E9" s="14"/>
      <c r="F9" s="14"/>
      <c r="G9" s="14"/>
      <c r="H9" s="4" t="s">
        <v>21</v>
      </c>
      <c r="I9" s="9">
        <f>I10+I11</f>
        <v>9.876384999999999</v>
      </c>
      <c r="J9" s="9">
        <f>J10+J11</f>
        <v>6.1247</v>
      </c>
      <c r="K9" s="9">
        <f>SUM(K10:K11)</f>
        <v>9.866267</v>
      </c>
      <c r="L9" s="9">
        <f>SUM(L10:L11)</f>
        <v>9.866267</v>
      </c>
    </row>
    <row r="10" spans="1:12" ht="15.75">
      <c r="A10" s="5" t="s">
        <v>6</v>
      </c>
      <c r="B10" s="14" t="s">
        <v>7</v>
      </c>
      <c r="C10" s="14"/>
      <c r="D10" s="14"/>
      <c r="E10" s="14"/>
      <c r="F10" s="14"/>
      <c r="G10" s="14"/>
      <c r="H10" s="4" t="s">
        <v>21</v>
      </c>
      <c r="I10" s="9">
        <v>9.867595</v>
      </c>
      <c r="J10" s="9">
        <f>I10/(I10+I11)*6.1247</f>
        <v>6.1192490062406435</v>
      </c>
      <c r="K10" s="9">
        <v>9.857792</v>
      </c>
      <c r="L10" s="9">
        <v>9.857792</v>
      </c>
    </row>
    <row r="11" spans="1:12" ht="15.75">
      <c r="A11" s="5" t="s">
        <v>8</v>
      </c>
      <c r="B11" s="14" t="s">
        <v>16</v>
      </c>
      <c r="C11" s="14"/>
      <c r="D11" s="14"/>
      <c r="E11" s="14"/>
      <c r="F11" s="14"/>
      <c r="G11" s="14"/>
      <c r="H11" s="4" t="s">
        <v>21</v>
      </c>
      <c r="I11" s="9">
        <v>0.00879</v>
      </c>
      <c r="J11" s="9">
        <f>I11/(I10+I11)*6.1247</f>
        <v>0.005450993759356283</v>
      </c>
      <c r="K11" s="9">
        <v>0.008475</v>
      </c>
      <c r="L11" s="9">
        <v>0.008475</v>
      </c>
    </row>
    <row r="12" spans="1:12" ht="50.25" customHeight="1">
      <c r="A12" s="5" t="s">
        <v>9</v>
      </c>
      <c r="B12" s="14" t="s">
        <v>10</v>
      </c>
      <c r="C12" s="14"/>
      <c r="D12" s="14"/>
      <c r="E12" s="14"/>
      <c r="F12" s="14"/>
      <c r="G12" s="14"/>
      <c r="H12" s="4" t="s">
        <v>21</v>
      </c>
      <c r="I12" s="9">
        <f>I13+I14</f>
        <v>9.876384999999999</v>
      </c>
      <c r="J12" s="9">
        <f>J13+J14</f>
        <v>6.1247</v>
      </c>
      <c r="K12" s="9">
        <f>K13+K14</f>
        <v>9.866267</v>
      </c>
      <c r="L12" s="9">
        <f>L13+L14</f>
        <v>9.866267</v>
      </c>
    </row>
    <row r="13" spans="1:12" ht="15.75">
      <c r="A13" s="5" t="s">
        <v>11</v>
      </c>
      <c r="B13" s="14" t="s">
        <v>7</v>
      </c>
      <c r="C13" s="14"/>
      <c r="D13" s="14"/>
      <c r="E13" s="14"/>
      <c r="F13" s="14"/>
      <c r="G13" s="14"/>
      <c r="H13" s="4" t="s">
        <v>21</v>
      </c>
      <c r="I13" s="9">
        <f aca="true" t="shared" si="0" ref="I13:L14">I10</f>
        <v>9.867595</v>
      </c>
      <c r="J13" s="9">
        <f t="shared" si="0"/>
        <v>6.1192490062406435</v>
      </c>
      <c r="K13" s="9">
        <f t="shared" si="0"/>
        <v>9.857792</v>
      </c>
      <c r="L13" s="9">
        <f t="shared" si="0"/>
        <v>9.857792</v>
      </c>
    </row>
    <row r="14" spans="1:12" ht="15.75">
      <c r="A14" s="5" t="s">
        <v>12</v>
      </c>
      <c r="B14" s="14" t="s">
        <v>16</v>
      </c>
      <c r="C14" s="14"/>
      <c r="D14" s="14"/>
      <c r="E14" s="14"/>
      <c r="F14" s="14"/>
      <c r="G14" s="14"/>
      <c r="H14" s="4" t="s">
        <v>21</v>
      </c>
      <c r="I14" s="9">
        <f t="shared" si="0"/>
        <v>0.00879</v>
      </c>
      <c r="J14" s="9">
        <f t="shared" si="0"/>
        <v>0.005450993759356283</v>
      </c>
      <c r="K14" s="9">
        <f t="shared" si="0"/>
        <v>0.008475</v>
      </c>
      <c r="L14" s="9">
        <f t="shared" si="0"/>
        <v>0.008475</v>
      </c>
    </row>
    <row r="15" spans="1:12" ht="32.25" customHeight="1">
      <c r="A15" s="5" t="s">
        <v>13</v>
      </c>
      <c r="B15" s="14" t="s">
        <v>17</v>
      </c>
      <c r="C15" s="14"/>
      <c r="D15" s="14"/>
      <c r="E15" s="14"/>
      <c r="F15" s="14"/>
      <c r="G15" s="14"/>
      <c r="H15" s="5" t="s">
        <v>22</v>
      </c>
      <c r="I15" s="9">
        <f>I16+I17</f>
        <v>356.911991</v>
      </c>
      <c r="J15" s="9">
        <f>J16+J17</f>
        <v>216.80000000000004</v>
      </c>
      <c r="K15" s="9">
        <f>K16+K17</f>
        <v>356.457404</v>
      </c>
      <c r="L15" s="9">
        <f>L16+L17</f>
        <v>356.457404</v>
      </c>
    </row>
    <row r="16" spans="1:12" ht="15.75">
      <c r="A16" s="5" t="s">
        <v>14</v>
      </c>
      <c r="B16" s="14" t="s">
        <v>7</v>
      </c>
      <c r="C16" s="14"/>
      <c r="D16" s="14"/>
      <c r="E16" s="14"/>
      <c r="F16" s="14"/>
      <c r="G16" s="14"/>
      <c r="H16" s="5" t="s">
        <v>22</v>
      </c>
      <c r="I16" s="9">
        <v>356.687174</v>
      </c>
      <c r="J16" s="9">
        <f>I16/(I16+I17)*216.8</f>
        <v>216.6634388117266</v>
      </c>
      <c r="K16" s="9">
        <v>356.240997</v>
      </c>
      <c r="L16" s="9">
        <v>356.240997</v>
      </c>
    </row>
    <row r="17" spans="1:12" ht="15.75">
      <c r="A17" s="5" t="s">
        <v>15</v>
      </c>
      <c r="B17" s="14" t="s">
        <v>16</v>
      </c>
      <c r="C17" s="14"/>
      <c r="D17" s="14"/>
      <c r="E17" s="14"/>
      <c r="F17" s="14"/>
      <c r="G17" s="14"/>
      <c r="H17" s="5" t="s">
        <v>22</v>
      </c>
      <c r="I17" s="9">
        <v>0.224817</v>
      </c>
      <c r="J17" s="9">
        <f>I17/(I16+I17)*216.8</f>
        <v>0.13656118827344188</v>
      </c>
      <c r="K17" s="9">
        <v>0.216407</v>
      </c>
      <c r="L17" s="9">
        <v>0.216407</v>
      </c>
    </row>
    <row r="18" spans="1:9" ht="21.7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11" ht="17.25" customHeight="1">
      <c r="A19" s="10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11" t="s">
        <v>23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3" ht="15.75">
      <c r="A22" s="12"/>
      <c r="B22" s="7"/>
      <c r="C22" s="7"/>
    </row>
    <row r="23" ht="15.75">
      <c r="A23" s="12"/>
    </row>
    <row r="24" ht="15.75">
      <c r="A24" s="13"/>
    </row>
  </sheetData>
  <sheetProtection/>
  <mergeCells count="18">
    <mergeCell ref="A18:I18"/>
    <mergeCell ref="A3:L3"/>
    <mergeCell ref="B17:G17"/>
    <mergeCell ref="A6:A7"/>
    <mergeCell ref="B8:G8"/>
    <mergeCell ref="B9:G9"/>
    <mergeCell ref="B10:G10"/>
    <mergeCell ref="B11:G11"/>
    <mergeCell ref="B12:G12"/>
    <mergeCell ref="A4:L4"/>
    <mergeCell ref="B16:G16"/>
    <mergeCell ref="B13:G13"/>
    <mergeCell ref="A1:L1"/>
    <mergeCell ref="B14:G14"/>
    <mergeCell ref="B15:G15"/>
    <mergeCell ref="B6:G7"/>
    <mergeCell ref="H6:H7"/>
    <mergeCell ref="I6:L6"/>
  </mergeCells>
  <printOptions/>
  <pageMargins left="0.984251968503937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2020-06-02T06:18:03Z</cp:lastPrinted>
  <dcterms:created xsi:type="dcterms:W3CDTF">2012-05-04T10:29:35Z</dcterms:created>
  <dcterms:modified xsi:type="dcterms:W3CDTF">2020-06-08T13:05:20Z</dcterms:modified>
  <cp:category/>
  <cp:version/>
  <cp:contentType/>
  <cp:contentStatus/>
</cp:coreProperties>
</file>